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38"/>
  <workbookPr filterPrivacy="1" defaultThemeVersion="124226"/>
  <xr:revisionPtr revIDLastSave="0" documentId="13_ncr:1_{9C0BDD21-0864-4E0E-9D2C-553AF170FDF0}" xr6:coauthVersionLast="36" xr6:coauthVersionMax="36" xr10:uidLastSave="{00000000-0000-0000-0000-000000000000}"/>
  <bookViews>
    <workbookView xWindow="0" yWindow="90" windowWidth="19200" windowHeight="11640" xr2:uid="{00000000-000D-0000-FFFF-FFFF00000000}"/>
  </bookViews>
  <sheets>
    <sheet name="Sheet1" sheetId="1" r:id="rId1"/>
    <sheet name="Sheet2" sheetId="2" r:id="rId2"/>
    <sheet name="Sheet3" sheetId="3" r:id="rId3"/>
  </sheets>
  <calcPr calcId="179021"/>
</workbook>
</file>

<file path=xl/calcChain.xml><?xml version="1.0" encoding="utf-8"?>
<calcChain xmlns="http://schemas.openxmlformats.org/spreadsheetml/2006/main">
  <c r="H28" i="1" l="1"/>
  <c r="V27" i="1" l="1"/>
  <c r="E28" i="1"/>
  <c r="F28" i="1"/>
  <c r="G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D28" i="1"/>
  <c r="D27" i="1"/>
  <c r="E16" i="1"/>
  <c r="E15" i="1"/>
  <c r="E14" i="1"/>
  <c r="E13" i="1"/>
  <c r="E12" i="1"/>
  <c r="AM27" i="1" l="1"/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R5" authorId="0" shapeId="0" xr:uid="{00000000-0006-0000-0000-000001000000}">
      <text>
        <r>
          <rPr>
            <sz val="9"/>
            <rFont val="宋体"/>
            <family val="3"/>
            <charset val="134"/>
          </rPr>
          <t xml:space="preserve">19.6万元宣传和3万元公众号运维。
</t>
        </r>
      </text>
    </comment>
    <comment ref="V5" authorId="0" shapeId="0" xr:uid="{00000000-0006-0000-0000-000002000000}">
      <text>
        <r>
          <rPr>
            <sz val="9"/>
            <rFont val="宋体"/>
            <family val="3"/>
            <charset val="134"/>
          </rPr>
          <t xml:space="preserve">离退休的公用9.9
</t>
        </r>
      </text>
    </comment>
    <comment ref="R6" authorId="0" shapeId="0" xr:uid="{00000000-0006-0000-0000-000003000000}">
      <text>
        <r>
          <rPr>
            <sz val="9"/>
            <rFont val="宋体"/>
            <family val="3"/>
            <charset val="134"/>
          </rPr>
          <t xml:space="preserve">8.45干部档案5万的法律顾问
</t>
        </r>
      </text>
    </comment>
    <comment ref="V6" authorId="0" shapeId="0" xr:uid="{00000000-0006-0000-0000-000004000000}">
      <text>
        <r>
          <rPr>
            <b/>
            <sz val="9"/>
            <color indexed="81"/>
            <rFont val="宋体"/>
            <family val="3"/>
            <charset val="134"/>
          </rPr>
          <t>援疆扶贫乡村振兴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6" authorId="0" shapeId="0" xr:uid="{00000000-0006-0000-0000-000005000000}">
      <text>
        <r>
          <rPr>
            <b/>
            <sz val="9"/>
            <rFont val="Tahoma"/>
            <family val="2"/>
          </rPr>
          <t xml:space="preserve">1859.17-132
</t>
        </r>
        <r>
          <rPr>
            <sz val="9"/>
            <rFont val="Tahoma"/>
            <family val="2"/>
          </rPr>
          <t xml:space="preserve">
</t>
        </r>
      </text>
    </comment>
    <comment ref="Y6" authorId="0" shapeId="0" xr:uid="{00000000-0006-0000-0000-000006000000}">
      <text>
        <r>
          <rPr>
            <sz val="9"/>
            <color indexed="81"/>
            <rFont val="宋体"/>
            <family val="3"/>
            <charset val="134"/>
          </rPr>
          <t xml:space="preserve">警衔工资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9" authorId="0" shapeId="0" xr:uid="{00000000-0006-0000-0000-000007000000}">
      <text>
        <r>
          <rPr>
            <sz val="9"/>
            <color indexed="81"/>
            <rFont val="宋体"/>
            <family val="3"/>
            <charset val="134"/>
          </rPr>
          <t>宣传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10" authorId="0" shapeId="0" xr:uid="{00000000-0006-0000-0000-000008000000}">
      <text>
        <r>
          <rPr>
            <sz val="9"/>
            <color indexed="81"/>
            <rFont val="宋体"/>
            <family val="3"/>
            <charset val="134"/>
          </rPr>
          <t>提租补贴</t>
        </r>
        <r>
          <rPr>
            <sz val="9"/>
            <color indexed="81"/>
            <rFont val="Tahoma"/>
            <family val="2"/>
          </rPr>
          <t>+</t>
        </r>
        <r>
          <rPr>
            <sz val="9"/>
            <color indexed="81"/>
            <rFont val="宋体"/>
            <family val="3"/>
            <charset val="134"/>
          </rPr>
          <t>货币化补贴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1" authorId="0" shapeId="0" xr:uid="{00000000-0006-0000-0000-000009000000}">
      <text>
        <r>
          <rPr>
            <sz val="9"/>
            <rFont val="宋体"/>
            <family val="3"/>
            <charset val="134"/>
          </rPr>
          <t xml:space="preserve">消防设备购置
</t>
        </r>
      </text>
    </comment>
    <comment ref="L21" authorId="0" shapeId="0" xr:uid="{00000000-0006-0000-0000-00000A000000}">
      <text>
        <r>
          <rPr>
            <b/>
            <sz val="9"/>
            <rFont val="宋体"/>
            <family val="3"/>
            <charset val="134"/>
          </rPr>
          <t>15万大赛差旅费。2.4万元部门差旅费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AI21" authorId="0" shapeId="0" xr:uid="{00000000-0006-0000-0000-00000B000000}">
      <text>
        <r>
          <rPr>
            <b/>
            <sz val="9"/>
            <color indexed="81"/>
            <rFont val="宋体"/>
            <family val="3"/>
            <charset val="134"/>
          </rPr>
          <t xml:space="preserve">春节慰问金和平时慰问金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5" authorId="0" shapeId="0" xr:uid="{00000000-0006-0000-0000-00000C000000}">
      <text>
        <r>
          <rPr>
            <b/>
            <sz val="9"/>
            <rFont val="宋体"/>
            <family val="3"/>
            <charset val="134"/>
          </rPr>
          <t>物业管理政府采购</t>
        </r>
        <r>
          <rPr>
            <b/>
            <sz val="9"/>
            <rFont val="Tahoma"/>
            <family val="2"/>
          </rPr>
          <t>420</t>
        </r>
        <r>
          <rPr>
            <b/>
            <sz val="9"/>
            <rFont val="宋体"/>
            <family val="3"/>
            <charset val="134"/>
          </rPr>
          <t>万元</t>
        </r>
      </text>
    </comment>
    <comment ref="R25" authorId="0" shapeId="0" xr:uid="{00000000-0006-0000-0000-00000D000000}">
      <text>
        <r>
          <rPr>
            <b/>
            <sz val="9"/>
            <rFont val="宋体"/>
            <family val="3"/>
            <charset val="134"/>
          </rPr>
          <t>政府采购第三方监管</t>
        </r>
        <r>
          <rPr>
            <b/>
            <sz val="9"/>
            <rFont val="Tahoma"/>
            <family val="2"/>
          </rPr>
          <t>57</t>
        </r>
        <r>
          <rPr>
            <b/>
            <sz val="9"/>
            <rFont val="宋体"/>
            <family val="3"/>
            <charset val="134"/>
          </rPr>
          <t>万元</t>
        </r>
        <r>
          <rPr>
            <sz val="9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<sst xmlns="http://schemas.openxmlformats.org/spreadsheetml/2006/main" count="70" uniqueCount="69">
  <si>
    <t>培训费</t>
  </si>
  <si>
    <t>序号</t>
  </si>
  <si>
    <t>部门</t>
  </si>
  <si>
    <t>合计</t>
  </si>
  <si>
    <t>办公  费1</t>
  </si>
  <si>
    <t>办公  费2</t>
  </si>
  <si>
    <t>印刷费</t>
  </si>
  <si>
    <t>咨询费</t>
  </si>
  <si>
    <t>手续费</t>
  </si>
  <si>
    <t>水电费     取暖费</t>
  </si>
  <si>
    <t>邮电费</t>
  </si>
  <si>
    <t>物业管理费</t>
  </si>
  <si>
    <t>差旅费</t>
  </si>
  <si>
    <t>三公          经费</t>
  </si>
  <si>
    <t>维修费</t>
  </si>
  <si>
    <t>专用材料费</t>
  </si>
  <si>
    <t>劳务费</t>
  </si>
  <si>
    <t>委托业务费</t>
  </si>
  <si>
    <t>福利费</t>
  </si>
  <si>
    <t>其他交通费用</t>
  </si>
  <si>
    <t>其他商品服务</t>
  </si>
  <si>
    <t xml:space="preserve">基本工资  </t>
  </si>
  <si>
    <t>一次性奖励</t>
  </si>
  <si>
    <t>生育失业工伤</t>
  </si>
  <si>
    <t>医疗费</t>
  </si>
  <si>
    <t>聘用  工资</t>
  </si>
  <si>
    <t>独生子女费</t>
  </si>
  <si>
    <t xml:space="preserve">助学金  </t>
  </si>
  <si>
    <t>离退休工资</t>
  </si>
  <si>
    <t>离退休医疗</t>
  </si>
  <si>
    <t>其他资本性支出</t>
  </si>
  <si>
    <t>办公室</t>
  </si>
  <si>
    <t>组宣处</t>
  </si>
  <si>
    <t>人事处</t>
  </si>
  <si>
    <t>监审处</t>
  </si>
  <si>
    <t>教务处</t>
  </si>
  <si>
    <t>学生处</t>
  </si>
  <si>
    <t>行财处</t>
  </si>
  <si>
    <t>保卫处</t>
  </si>
  <si>
    <t>法一系</t>
  </si>
  <si>
    <t>法二系</t>
  </si>
  <si>
    <t>警察系</t>
  </si>
  <si>
    <t>公管系</t>
  </si>
  <si>
    <t>信管系</t>
  </si>
  <si>
    <t>马院</t>
  </si>
  <si>
    <t>警体部</t>
  </si>
  <si>
    <t>基础部</t>
  </si>
  <si>
    <t>图书馆</t>
  </si>
  <si>
    <t>实训</t>
  </si>
  <si>
    <t>培训部</t>
  </si>
  <si>
    <t>学报</t>
  </si>
  <si>
    <t>工会</t>
  </si>
  <si>
    <t>后勤</t>
  </si>
  <si>
    <t>教科研</t>
  </si>
  <si>
    <r>
      <rPr>
        <b/>
        <sz val="20"/>
        <color theme="1"/>
        <rFont val="宋体"/>
        <family val="3"/>
        <charset val="134"/>
      </rPr>
      <t>安徽警官职业学院</t>
    </r>
    <r>
      <rPr>
        <b/>
        <sz val="20"/>
        <color theme="1"/>
        <rFont val="Times New Roman"/>
        <family val="1"/>
      </rPr>
      <t>2022</t>
    </r>
    <r>
      <rPr>
        <b/>
        <sz val="20"/>
        <color theme="1"/>
        <rFont val="宋体"/>
        <family val="3"/>
        <charset val="134"/>
      </rPr>
      <t>年各单位、部门预算执行分解一览表</t>
    </r>
    <phoneticPr fontId="4" type="noConversion"/>
  </si>
  <si>
    <r>
      <rPr>
        <b/>
        <sz val="10"/>
        <rFont val="宋体"/>
        <family val="3"/>
        <charset val="134"/>
      </rPr>
      <t>工会</t>
    </r>
    <r>
      <rPr>
        <b/>
        <sz val="10"/>
        <rFont val="Times New Roman"/>
        <family val="1"/>
      </rPr>
      <t xml:space="preserve"> </t>
    </r>
    <r>
      <rPr>
        <b/>
        <sz val="10"/>
        <rFont val="宋体"/>
        <family val="3"/>
        <charset val="134"/>
      </rPr>
      <t>经费</t>
    </r>
    <phoneticPr fontId="1" type="noConversion"/>
  </si>
  <si>
    <t>绩效工资</t>
    <phoneticPr fontId="1" type="noConversion"/>
  </si>
  <si>
    <r>
      <rPr>
        <b/>
        <sz val="10"/>
        <rFont val="宋体"/>
        <family val="3"/>
        <charset val="134"/>
      </rPr>
      <t>津贴</t>
    </r>
    <r>
      <rPr>
        <b/>
        <sz val="10"/>
        <rFont val="Times New Roman"/>
        <family val="1"/>
      </rPr>
      <t xml:space="preserve">  </t>
    </r>
    <r>
      <rPr>
        <b/>
        <sz val="10"/>
        <rFont val="宋体"/>
        <family val="3"/>
        <charset val="134"/>
      </rPr>
      <t>补贴</t>
    </r>
    <phoneticPr fontId="1" type="noConversion"/>
  </si>
  <si>
    <t>职业年金</t>
    <phoneticPr fontId="1" type="noConversion"/>
  </si>
  <si>
    <r>
      <rPr>
        <b/>
        <sz val="10"/>
        <rFont val="宋体"/>
        <family val="3"/>
        <charset val="134"/>
      </rPr>
      <t>医疗</t>
    </r>
    <r>
      <rPr>
        <b/>
        <sz val="10"/>
        <rFont val="Times New Roman"/>
        <family val="1"/>
      </rPr>
      <t xml:space="preserve"> </t>
    </r>
    <r>
      <rPr>
        <b/>
        <sz val="10"/>
        <rFont val="宋体"/>
        <family val="3"/>
        <charset val="134"/>
      </rPr>
      <t>保险</t>
    </r>
    <phoneticPr fontId="1" type="noConversion"/>
  </si>
  <si>
    <r>
      <rPr>
        <b/>
        <sz val="10"/>
        <rFont val="宋体"/>
        <family val="3"/>
        <charset val="134"/>
      </rPr>
      <t>住房</t>
    </r>
    <r>
      <rPr>
        <b/>
        <sz val="10"/>
        <rFont val="Times New Roman"/>
        <family val="1"/>
      </rPr>
      <t xml:space="preserve"> </t>
    </r>
    <r>
      <rPr>
        <b/>
        <sz val="10"/>
        <rFont val="宋体"/>
        <family val="3"/>
        <charset val="134"/>
      </rPr>
      <t>公积金</t>
    </r>
    <phoneticPr fontId="1" type="noConversion"/>
  </si>
  <si>
    <r>
      <rPr>
        <b/>
        <sz val="10"/>
        <rFont val="宋体"/>
        <family val="3"/>
        <charset val="134"/>
      </rPr>
      <t>遗属</t>
    </r>
    <r>
      <rPr>
        <b/>
        <sz val="10"/>
        <rFont val="Times New Roman"/>
        <family val="1"/>
      </rPr>
      <t xml:space="preserve">  </t>
    </r>
    <r>
      <rPr>
        <b/>
        <sz val="10"/>
        <rFont val="宋体"/>
        <family val="3"/>
        <charset val="134"/>
      </rPr>
      <t>补助</t>
    </r>
    <phoneticPr fontId="1" type="noConversion"/>
  </si>
  <si>
    <t>安置补助</t>
    <phoneticPr fontId="1" type="noConversion"/>
  </si>
  <si>
    <t>注：本年预算指标分解100%安排，若有专项业务未安排预算的，只能列入2023年预算。</t>
    <phoneticPr fontId="1" type="noConversion"/>
  </si>
  <si>
    <r>
      <rPr>
        <b/>
        <sz val="10"/>
        <rFont val="宋体"/>
        <family val="3"/>
        <charset val="134"/>
      </rPr>
      <t>增资</t>
    </r>
    <r>
      <rPr>
        <b/>
        <sz val="10"/>
        <rFont val="宋体"/>
        <family val="1"/>
        <charset val="134"/>
      </rPr>
      <t>专项</t>
    </r>
    <phoneticPr fontId="1" type="noConversion"/>
  </si>
  <si>
    <t>编制单位：行财处</t>
    <phoneticPr fontId="1" type="noConversion"/>
  </si>
  <si>
    <t>时间：2022年4月12日</t>
    <phoneticPr fontId="1" type="noConversion"/>
  </si>
  <si>
    <t>单位：万元</t>
    <phoneticPr fontId="1" type="noConversion"/>
  </si>
  <si>
    <t>养老保险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</si>
</sst>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0_);[Red]\(#,##0.00\)"/>
    <numFmt numFmtId="177" formatCode="0.00_);[Red]\(0.00\)"/>
    <numFmt numFmtId="178" formatCode="0.0_);[Red]\(0.0\)"/>
    <numFmt numFmtId="179" formatCode="0_);[Red]\(0\)"/>
  </numFmts>
  <fonts count="1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theme="1"/>
      <name val="Times New Roman"/>
      <family val="1"/>
    </font>
    <font>
      <sz val="9"/>
      <name val="Tahoma"/>
      <family val="2"/>
    </font>
    <font>
      <sz val="9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b/>
      <sz val="9"/>
      <name val="Tahoma"/>
      <family val="2"/>
    </font>
    <font>
      <sz val="9"/>
      <color indexed="81"/>
      <name val="宋体"/>
      <family val="3"/>
      <charset val="134"/>
    </font>
    <font>
      <b/>
      <sz val="9"/>
      <name val="宋体"/>
      <family val="3"/>
      <charset val="134"/>
    </font>
    <font>
      <b/>
      <sz val="20"/>
      <color theme="1"/>
      <name val="Times New Roman"/>
      <family val="1"/>
    </font>
    <font>
      <b/>
      <sz val="20"/>
      <color theme="1"/>
      <name val="宋体"/>
      <family val="3"/>
      <charset val="134"/>
    </font>
    <font>
      <b/>
      <sz val="10"/>
      <name val="宋体"/>
      <family val="1"/>
      <charset val="134"/>
    </font>
    <font>
      <b/>
      <sz val="20"/>
      <color theme="1"/>
      <name val="Times New Roman"/>
      <family val="3"/>
      <charset val="134"/>
    </font>
    <font>
      <b/>
      <sz val="10"/>
      <color theme="1"/>
      <name val="宋体"/>
      <family val="3"/>
      <charset val="134"/>
    </font>
    <font>
      <b/>
      <sz val="10"/>
      <color theme="1"/>
      <name val="宋体"/>
      <family val="1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0" fillId="2" borderId="0" xfId="0" applyFill="1">
      <alignment vertical="center"/>
    </xf>
    <xf numFmtId="176" fontId="3" fillId="3" borderId="1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9" fontId="2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30"/>
  <sheetViews>
    <sheetView tabSelected="1" topLeftCell="N16" workbookViewId="0">
      <selection activeCell="AB23" sqref="AB23"/>
    </sheetView>
  </sheetViews>
  <sheetFormatPr defaultRowHeight="13.5" x14ac:dyDescent="0.15"/>
  <cols>
    <col min="1" max="1" width="3.875" customWidth="1"/>
    <col min="2" max="2" width="8.125" customWidth="1"/>
    <col min="3" max="3" width="8.75" customWidth="1"/>
    <col min="4" max="4" width="7.25" style="5" customWidth="1"/>
    <col min="5" max="5" width="6.375" style="5" customWidth="1"/>
    <col min="6" max="6" width="6" style="5" customWidth="1"/>
    <col min="7" max="7" width="3.5" style="5" customWidth="1"/>
    <col min="8" max="8" width="4.5" style="5" customWidth="1"/>
    <col min="9" max="9" width="4.75" style="5" customWidth="1"/>
    <col min="10" max="10" width="6.5" style="5" customWidth="1"/>
    <col min="11" max="11" width="7.375" style="5" customWidth="1"/>
    <col min="12" max="12" width="5.875" style="5" customWidth="1"/>
    <col min="13" max="13" width="4.25" style="5" customWidth="1"/>
    <col min="14" max="14" width="6.625" style="5" customWidth="1"/>
    <col min="15" max="15" width="6" style="5" customWidth="1"/>
    <col min="16" max="16" width="7.25" style="5" customWidth="1"/>
    <col min="17" max="17" width="5" style="5" customWidth="1"/>
    <col min="18" max="18" width="7" style="5" customWidth="1"/>
    <col min="19" max="19" width="6.25" style="5" customWidth="1"/>
    <col min="20" max="20" width="6.625" style="5" customWidth="1"/>
    <col min="21" max="21" width="5.375" style="5" customWidth="1"/>
    <col min="22" max="22" width="6.5" style="5" customWidth="1"/>
    <col min="23" max="23" width="7.625" style="5" customWidth="1"/>
    <col min="24" max="24" width="7.5" style="5" customWidth="1"/>
    <col min="25" max="26" width="7.375" style="5" customWidth="1"/>
    <col min="27" max="27" width="7.75" style="5" customWidth="1"/>
    <col min="28" max="28" width="6.875" style="5" customWidth="1"/>
    <col min="29" max="29" width="6.25" style="5" customWidth="1"/>
    <col min="30" max="30" width="5.75" style="5" customWidth="1"/>
    <col min="31" max="31" width="5.375" style="5" customWidth="1"/>
    <col min="32" max="32" width="6.375" style="5" customWidth="1"/>
    <col min="33" max="33" width="5.125" style="5" customWidth="1"/>
    <col min="34" max="34" width="6.625" style="5" customWidth="1"/>
    <col min="35" max="35" width="7.375" style="5" customWidth="1"/>
    <col min="36" max="36" width="5.625" style="5" customWidth="1"/>
    <col min="37" max="37" width="5.375" style="5" customWidth="1"/>
    <col min="38" max="38" width="5.75" style="5" customWidth="1"/>
    <col min="39" max="39" width="8.375" style="5" customWidth="1"/>
    <col min="40" max="40" width="4.875" style="5" customWidth="1"/>
  </cols>
  <sheetData>
    <row r="1" spans="1:41" ht="25.5" x14ac:dyDescent="0.15">
      <c r="A1" s="13" t="s">
        <v>54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4"/>
    </row>
    <row r="2" spans="1:41" ht="21.75" customHeight="1" x14ac:dyDescent="0.15">
      <c r="A2" s="15" t="s">
        <v>65</v>
      </c>
      <c r="B2" s="15"/>
      <c r="C2" s="15"/>
      <c r="D2" s="15"/>
      <c r="E2" s="15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16" t="s">
        <v>66</v>
      </c>
      <c r="R2" s="17"/>
      <c r="S2" s="17"/>
      <c r="T2" s="17"/>
      <c r="U2" s="17"/>
      <c r="V2" s="1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16" t="s">
        <v>67</v>
      </c>
      <c r="AJ2" s="17"/>
      <c r="AK2" s="17"/>
      <c r="AL2" s="17"/>
      <c r="AM2" s="17"/>
      <c r="AN2" s="17"/>
      <c r="AO2" s="4"/>
    </row>
    <row r="3" spans="1:41" s="8" customFormat="1" ht="61.5" customHeight="1" x14ac:dyDescent="0.15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3" t="s">
        <v>0</v>
      </c>
      <c r="P3" s="2" t="s">
        <v>15</v>
      </c>
      <c r="Q3" s="2" t="s">
        <v>16</v>
      </c>
      <c r="R3" s="2" t="s">
        <v>17</v>
      </c>
      <c r="S3" s="2" t="s">
        <v>55</v>
      </c>
      <c r="T3" s="2" t="s">
        <v>18</v>
      </c>
      <c r="U3" s="2" t="s">
        <v>19</v>
      </c>
      <c r="V3" s="2" t="s">
        <v>20</v>
      </c>
      <c r="W3" s="2" t="s">
        <v>21</v>
      </c>
      <c r="X3" s="3" t="s">
        <v>22</v>
      </c>
      <c r="Y3" s="2" t="s">
        <v>57</v>
      </c>
      <c r="Z3" s="3" t="s">
        <v>56</v>
      </c>
      <c r="AA3" s="3" t="s">
        <v>68</v>
      </c>
      <c r="AB3" s="3" t="s">
        <v>58</v>
      </c>
      <c r="AC3" s="2" t="s">
        <v>59</v>
      </c>
      <c r="AD3" s="2" t="s">
        <v>23</v>
      </c>
      <c r="AE3" s="2" t="s">
        <v>60</v>
      </c>
      <c r="AF3" s="2" t="s">
        <v>24</v>
      </c>
      <c r="AG3" s="2" t="s">
        <v>25</v>
      </c>
      <c r="AH3" s="2" t="s">
        <v>26</v>
      </c>
      <c r="AI3" s="2" t="s">
        <v>27</v>
      </c>
      <c r="AJ3" s="2" t="s">
        <v>28</v>
      </c>
      <c r="AK3" s="2" t="s">
        <v>29</v>
      </c>
      <c r="AL3" s="2" t="s">
        <v>61</v>
      </c>
      <c r="AM3" s="2" t="s">
        <v>30</v>
      </c>
      <c r="AN3" s="3" t="s">
        <v>62</v>
      </c>
    </row>
    <row r="4" spans="1:41" ht="24.95" customHeight="1" x14ac:dyDescent="0.15">
      <c r="A4" s="1">
        <v>1</v>
      </c>
      <c r="B4" s="2" t="s">
        <v>31</v>
      </c>
      <c r="C4" s="9">
        <f>SUM(D4:AN4)</f>
        <v>264.43600000000004</v>
      </c>
      <c r="D4" s="9">
        <v>1.536</v>
      </c>
      <c r="E4" s="9">
        <v>14</v>
      </c>
      <c r="F4" s="11">
        <v>5</v>
      </c>
      <c r="G4" s="12"/>
      <c r="H4" s="12"/>
      <c r="I4" s="12"/>
      <c r="J4" s="9">
        <v>62</v>
      </c>
      <c r="K4" s="9"/>
      <c r="L4" s="11">
        <v>6.4</v>
      </c>
      <c r="M4" s="12">
        <v>60</v>
      </c>
      <c r="N4" s="9"/>
      <c r="O4" s="11">
        <v>6.4</v>
      </c>
      <c r="P4" s="9">
        <v>3</v>
      </c>
      <c r="Q4" s="12"/>
      <c r="R4" s="9">
        <v>10</v>
      </c>
      <c r="S4" s="9"/>
      <c r="T4" s="9"/>
      <c r="U4" s="11">
        <v>60</v>
      </c>
      <c r="V4" s="9">
        <v>1.1000000000000001</v>
      </c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>
        <v>35</v>
      </c>
      <c r="AN4" s="12"/>
    </row>
    <row r="5" spans="1:41" ht="24.95" customHeight="1" x14ac:dyDescent="0.15">
      <c r="A5" s="1">
        <v>2</v>
      </c>
      <c r="B5" s="2" t="s">
        <v>32</v>
      </c>
      <c r="C5" s="9">
        <f t="shared" ref="C5:C28" si="0">SUM(D5:AN5)</f>
        <v>89.960000000000008</v>
      </c>
      <c r="D5" s="9">
        <v>0.48</v>
      </c>
      <c r="E5" s="9">
        <v>7</v>
      </c>
      <c r="F5" s="11">
        <v>5</v>
      </c>
      <c r="G5" s="12"/>
      <c r="H5" s="12"/>
      <c r="I5" s="12"/>
      <c r="J5" s="9">
        <v>0.7</v>
      </c>
      <c r="K5" s="9"/>
      <c r="L5" s="11">
        <v>2</v>
      </c>
      <c r="M5" s="12"/>
      <c r="N5" s="9"/>
      <c r="O5" s="11">
        <v>2</v>
      </c>
      <c r="P5" s="9"/>
      <c r="Q5" s="12"/>
      <c r="R5" s="9">
        <v>22.6</v>
      </c>
      <c r="S5" s="9"/>
      <c r="T5" s="9">
        <v>14.28</v>
      </c>
      <c r="U5" s="11"/>
      <c r="V5" s="9">
        <v>35.9</v>
      </c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12"/>
      <c r="AK5" s="12"/>
      <c r="AL5" s="9"/>
      <c r="AM5" s="9"/>
      <c r="AN5" s="12"/>
    </row>
    <row r="6" spans="1:41" ht="24.95" customHeight="1" x14ac:dyDescent="0.15">
      <c r="A6" s="1">
        <v>3</v>
      </c>
      <c r="B6" s="2" t="s">
        <v>33</v>
      </c>
      <c r="C6" s="9">
        <f t="shared" si="0"/>
        <v>8005.9500000000007</v>
      </c>
      <c r="D6" s="9">
        <v>0.48</v>
      </c>
      <c r="E6" s="9"/>
      <c r="F6" s="11">
        <v>1</v>
      </c>
      <c r="G6" s="12"/>
      <c r="H6" s="12"/>
      <c r="I6" s="12"/>
      <c r="J6" s="9"/>
      <c r="K6" s="9"/>
      <c r="L6" s="11">
        <v>2</v>
      </c>
      <c r="M6" s="12"/>
      <c r="N6" s="9"/>
      <c r="O6" s="11">
        <v>2</v>
      </c>
      <c r="P6" s="9">
        <v>1</v>
      </c>
      <c r="Q6" s="12">
        <v>281</v>
      </c>
      <c r="R6" s="9">
        <v>13.45</v>
      </c>
      <c r="S6" s="9"/>
      <c r="T6" s="9"/>
      <c r="U6" s="11"/>
      <c r="V6" s="9">
        <v>30</v>
      </c>
      <c r="W6" s="9">
        <v>1727.17</v>
      </c>
      <c r="X6" s="9">
        <v>1850</v>
      </c>
      <c r="Y6" s="9">
        <v>404.95</v>
      </c>
      <c r="Z6" s="9">
        <v>2572.5700000000002</v>
      </c>
      <c r="AA6" s="9">
        <v>534.74</v>
      </c>
      <c r="AB6" s="9">
        <v>241.68</v>
      </c>
      <c r="AC6" s="9"/>
      <c r="AD6" s="11">
        <v>129.69999999999999</v>
      </c>
      <c r="AE6" s="11"/>
      <c r="AF6" s="9"/>
      <c r="AG6" s="12">
        <v>132</v>
      </c>
      <c r="AH6" s="9">
        <v>1.02</v>
      </c>
      <c r="AI6" s="10"/>
      <c r="AJ6" s="12">
        <v>72</v>
      </c>
      <c r="AK6" s="12"/>
      <c r="AL6" s="9">
        <v>9.19</v>
      </c>
      <c r="AM6" s="9"/>
      <c r="AN6" s="12"/>
    </row>
    <row r="7" spans="1:41" ht="24.95" customHeight="1" x14ac:dyDescent="0.15">
      <c r="A7" s="1">
        <v>4</v>
      </c>
      <c r="B7" s="2" t="s">
        <v>34</v>
      </c>
      <c r="C7" s="9">
        <f t="shared" si="0"/>
        <v>3.24</v>
      </c>
      <c r="D7" s="9">
        <v>0.24</v>
      </c>
      <c r="E7" s="9"/>
      <c r="F7" s="11"/>
      <c r="G7" s="12"/>
      <c r="H7" s="12"/>
      <c r="I7" s="12"/>
      <c r="J7" s="9"/>
      <c r="K7" s="9"/>
      <c r="L7" s="11">
        <v>1</v>
      </c>
      <c r="M7" s="12"/>
      <c r="N7" s="9"/>
      <c r="O7" s="11">
        <v>1</v>
      </c>
      <c r="P7" s="9"/>
      <c r="Q7" s="12"/>
      <c r="R7" s="9">
        <v>1</v>
      </c>
      <c r="S7" s="9"/>
      <c r="T7" s="9"/>
      <c r="U7" s="11"/>
      <c r="V7" s="9"/>
      <c r="W7" s="9"/>
      <c r="X7" s="9"/>
      <c r="Y7" s="9"/>
      <c r="Z7" s="9"/>
      <c r="AA7" s="9"/>
      <c r="AB7" s="9"/>
      <c r="AC7" s="9"/>
      <c r="AD7" s="11"/>
      <c r="AE7" s="12"/>
      <c r="AF7" s="9"/>
      <c r="AG7" s="12"/>
      <c r="AH7" s="9"/>
      <c r="AI7" s="10"/>
      <c r="AJ7" s="12"/>
      <c r="AK7" s="12"/>
      <c r="AL7" s="9"/>
      <c r="AM7" s="9"/>
      <c r="AN7" s="12"/>
    </row>
    <row r="8" spans="1:41" ht="24.95" customHeight="1" x14ac:dyDescent="0.15">
      <c r="A8" s="1">
        <v>5</v>
      </c>
      <c r="B8" s="2" t="s">
        <v>35</v>
      </c>
      <c r="C8" s="9">
        <f t="shared" si="0"/>
        <v>56.171999999999997</v>
      </c>
      <c r="D8" s="9">
        <v>0.67200000000000004</v>
      </c>
      <c r="E8" s="9">
        <v>5</v>
      </c>
      <c r="F8" s="11">
        <v>10</v>
      </c>
      <c r="G8" s="12"/>
      <c r="H8" s="12"/>
      <c r="I8" s="12"/>
      <c r="J8" s="9">
        <v>4.5999999999999996</v>
      </c>
      <c r="K8" s="9"/>
      <c r="L8" s="11">
        <v>2.8</v>
      </c>
      <c r="M8" s="12"/>
      <c r="N8" s="9"/>
      <c r="O8" s="11">
        <v>2.8</v>
      </c>
      <c r="P8" s="9"/>
      <c r="Q8" s="12"/>
      <c r="R8" s="9">
        <v>29</v>
      </c>
      <c r="S8" s="9"/>
      <c r="T8" s="9"/>
      <c r="U8" s="11"/>
      <c r="V8" s="9">
        <v>1.3</v>
      </c>
      <c r="W8" s="9"/>
      <c r="X8" s="9"/>
      <c r="Y8" s="9"/>
      <c r="Z8" s="9"/>
      <c r="AA8" s="9"/>
      <c r="AB8" s="9"/>
      <c r="AC8" s="9"/>
      <c r="AD8" s="11"/>
      <c r="AE8" s="12"/>
      <c r="AF8" s="9"/>
      <c r="AG8" s="12"/>
      <c r="AH8" s="9"/>
      <c r="AI8" s="10"/>
      <c r="AJ8" s="12"/>
      <c r="AK8" s="12"/>
      <c r="AL8" s="9"/>
      <c r="AM8" s="9"/>
      <c r="AN8" s="12"/>
    </row>
    <row r="9" spans="1:41" ht="24.95" customHeight="1" x14ac:dyDescent="0.15">
      <c r="A9" s="1">
        <v>6</v>
      </c>
      <c r="B9" s="2" t="s">
        <v>36</v>
      </c>
      <c r="C9" s="9">
        <f t="shared" si="0"/>
        <v>1565.73</v>
      </c>
      <c r="D9" s="9">
        <v>0.72</v>
      </c>
      <c r="E9" s="9"/>
      <c r="F9" s="11">
        <v>20</v>
      </c>
      <c r="G9" s="12"/>
      <c r="H9" s="12"/>
      <c r="I9" s="12"/>
      <c r="J9" s="9">
        <v>4.67</v>
      </c>
      <c r="K9" s="9"/>
      <c r="L9" s="11">
        <v>3</v>
      </c>
      <c r="M9" s="12"/>
      <c r="N9" s="9"/>
      <c r="O9" s="11">
        <v>3</v>
      </c>
      <c r="P9" s="9">
        <v>10</v>
      </c>
      <c r="Q9" s="12"/>
      <c r="R9" s="9">
        <v>36</v>
      </c>
      <c r="S9" s="9"/>
      <c r="T9" s="9"/>
      <c r="U9" s="11"/>
      <c r="V9" s="9"/>
      <c r="W9" s="9"/>
      <c r="X9" s="9"/>
      <c r="Y9" s="9"/>
      <c r="Z9" s="9"/>
      <c r="AA9" s="9"/>
      <c r="AB9" s="9"/>
      <c r="AC9" s="9"/>
      <c r="AD9" s="11"/>
      <c r="AE9" s="12"/>
      <c r="AF9" s="9"/>
      <c r="AG9" s="12"/>
      <c r="AH9" s="9"/>
      <c r="AI9" s="9">
        <v>1487.34</v>
      </c>
      <c r="AJ9" s="12"/>
      <c r="AK9" s="12"/>
      <c r="AL9" s="9"/>
      <c r="AM9" s="9">
        <v>1</v>
      </c>
      <c r="AN9" s="12"/>
    </row>
    <row r="10" spans="1:41" ht="24.95" customHeight="1" x14ac:dyDescent="0.15">
      <c r="A10" s="1">
        <v>7</v>
      </c>
      <c r="B10" s="2" t="s">
        <v>37</v>
      </c>
      <c r="C10" s="9">
        <f t="shared" si="0"/>
        <v>1944.19</v>
      </c>
      <c r="D10" s="9">
        <v>0.72</v>
      </c>
      <c r="E10" s="9"/>
      <c r="F10" s="11">
        <v>0.5</v>
      </c>
      <c r="G10" s="12"/>
      <c r="H10" s="12">
        <v>3</v>
      </c>
      <c r="I10" s="12"/>
      <c r="J10" s="9"/>
      <c r="K10" s="9"/>
      <c r="L10" s="11">
        <v>3</v>
      </c>
      <c r="M10" s="12"/>
      <c r="N10" s="9"/>
      <c r="O10" s="11">
        <v>3</v>
      </c>
      <c r="P10" s="9"/>
      <c r="Q10" s="12"/>
      <c r="R10" s="9">
        <v>9.6</v>
      </c>
      <c r="S10" s="9"/>
      <c r="T10" s="9">
        <v>54.1</v>
      </c>
      <c r="U10" s="11"/>
      <c r="V10" s="9"/>
      <c r="W10" s="9"/>
      <c r="X10" s="9"/>
      <c r="Y10" s="9">
        <v>642</v>
      </c>
      <c r="Z10" s="9"/>
      <c r="AA10" s="9"/>
      <c r="AB10" s="9"/>
      <c r="AC10" s="9">
        <v>288.52</v>
      </c>
      <c r="AD10" s="11"/>
      <c r="AE10" s="12">
        <v>770</v>
      </c>
      <c r="AF10" s="9">
        <v>140.75</v>
      </c>
      <c r="AG10" s="12"/>
      <c r="AH10" s="9"/>
      <c r="AI10" s="10"/>
      <c r="AJ10" s="12"/>
      <c r="AK10" s="12">
        <v>29</v>
      </c>
      <c r="AL10" s="9"/>
      <c r="AM10" s="9"/>
      <c r="AN10" s="12"/>
    </row>
    <row r="11" spans="1:41" ht="24.95" customHeight="1" x14ac:dyDescent="0.15">
      <c r="A11" s="1">
        <v>8</v>
      </c>
      <c r="B11" s="2" t="s">
        <v>38</v>
      </c>
      <c r="C11" s="9">
        <f t="shared" si="0"/>
        <v>14.361999999999998</v>
      </c>
      <c r="D11" s="9">
        <v>0.192</v>
      </c>
      <c r="E11" s="9"/>
      <c r="F11" s="11">
        <v>2.8</v>
      </c>
      <c r="G11" s="12"/>
      <c r="H11" s="12"/>
      <c r="I11" s="12"/>
      <c r="J11" s="9"/>
      <c r="K11" s="9"/>
      <c r="L11" s="11">
        <v>0.8</v>
      </c>
      <c r="M11" s="12"/>
      <c r="N11" s="9"/>
      <c r="O11" s="11">
        <v>0.8</v>
      </c>
      <c r="P11" s="9">
        <v>9.77</v>
      </c>
      <c r="Q11" s="12"/>
      <c r="R11" s="9"/>
      <c r="S11" s="9"/>
      <c r="T11" s="9"/>
      <c r="U11" s="11"/>
      <c r="V11" s="9"/>
      <c r="W11" s="9"/>
      <c r="X11" s="9"/>
      <c r="Y11" s="9"/>
      <c r="Z11" s="9"/>
      <c r="AA11" s="9"/>
      <c r="AB11" s="9"/>
      <c r="AC11" s="9"/>
      <c r="AD11" s="11"/>
      <c r="AE11" s="12"/>
      <c r="AF11" s="9"/>
      <c r="AG11" s="12"/>
      <c r="AH11" s="9"/>
      <c r="AI11" s="10"/>
      <c r="AJ11" s="12"/>
      <c r="AK11" s="12"/>
      <c r="AL11" s="9"/>
      <c r="AM11" s="9"/>
      <c r="AN11" s="12"/>
    </row>
    <row r="12" spans="1:41" ht="24.95" customHeight="1" x14ac:dyDescent="0.15">
      <c r="A12" s="1">
        <v>9</v>
      </c>
      <c r="B12" s="2" t="s">
        <v>39</v>
      </c>
      <c r="C12" s="9">
        <f t="shared" si="0"/>
        <v>30.37</v>
      </c>
      <c r="D12" s="9">
        <v>1.8720000000000001</v>
      </c>
      <c r="E12" s="9">
        <f>1+0.35</f>
        <v>1.35</v>
      </c>
      <c r="F12" s="11">
        <v>0.5</v>
      </c>
      <c r="G12" s="12"/>
      <c r="H12" s="12"/>
      <c r="I12" s="12"/>
      <c r="J12" s="9"/>
      <c r="K12" s="9"/>
      <c r="L12" s="11">
        <v>7.8</v>
      </c>
      <c r="M12" s="12"/>
      <c r="N12" s="9"/>
      <c r="O12" s="11">
        <v>7.8</v>
      </c>
      <c r="P12" s="9">
        <v>2.8</v>
      </c>
      <c r="Q12" s="12"/>
      <c r="R12" s="9">
        <v>1.8</v>
      </c>
      <c r="S12" s="9"/>
      <c r="T12" s="9"/>
      <c r="U12" s="11"/>
      <c r="V12" s="9"/>
      <c r="W12" s="9"/>
      <c r="X12" s="9"/>
      <c r="Y12" s="9"/>
      <c r="Z12" s="9"/>
      <c r="AA12" s="9"/>
      <c r="AB12" s="9"/>
      <c r="AC12" s="9"/>
      <c r="AD12" s="11"/>
      <c r="AE12" s="12"/>
      <c r="AF12" s="9"/>
      <c r="AG12" s="12"/>
      <c r="AH12" s="9"/>
      <c r="AI12" s="10">
        <v>6.4480000000000004</v>
      </c>
      <c r="AJ12" s="12"/>
      <c r="AK12" s="12"/>
      <c r="AL12" s="9"/>
      <c r="AM12" s="9"/>
      <c r="AN12" s="12"/>
    </row>
    <row r="13" spans="1:41" ht="24.95" customHeight="1" x14ac:dyDescent="0.15">
      <c r="A13" s="1">
        <v>10</v>
      </c>
      <c r="B13" s="2" t="s">
        <v>40</v>
      </c>
      <c r="C13" s="9">
        <f t="shared" si="0"/>
        <v>22.731999999999999</v>
      </c>
      <c r="D13" s="9">
        <v>1.3440000000000001</v>
      </c>
      <c r="E13" s="9">
        <f>1+0.32</f>
        <v>1.32</v>
      </c>
      <c r="F13" s="11">
        <v>0.5</v>
      </c>
      <c r="G13" s="12"/>
      <c r="H13" s="12"/>
      <c r="I13" s="12"/>
      <c r="J13" s="9"/>
      <c r="K13" s="9"/>
      <c r="L13" s="11">
        <v>5.6</v>
      </c>
      <c r="M13" s="12"/>
      <c r="N13" s="9"/>
      <c r="O13" s="11">
        <v>5.6</v>
      </c>
      <c r="P13" s="9">
        <v>2.5</v>
      </c>
      <c r="Q13" s="12"/>
      <c r="R13" s="9">
        <v>1.5</v>
      </c>
      <c r="S13" s="9"/>
      <c r="T13" s="9"/>
      <c r="U13" s="11"/>
      <c r="V13" s="9"/>
      <c r="W13" s="9"/>
      <c r="X13" s="9"/>
      <c r="Y13" s="9"/>
      <c r="Z13" s="9"/>
      <c r="AA13" s="9"/>
      <c r="AB13" s="9"/>
      <c r="AC13" s="9"/>
      <c r="AD13" s="11"/>
      <c r="AE13" s="12"/>
      <c r="AF13" s="9"/>
      <c r="AG13" s="12"/>
      <c r="AH13" s="9"/>
      <c r="AI13" s="10">
        <v>4.3680000000000003</v>
      </c>
      <c r="AJ13" s="12"/>
      <c r="AK13" s="12"/>
      <c r="AL13" s="9"/>
      <c r="AM13" s="9"/>
      <c r="AN13" s="12"/>
    </row>
    <row r="14" spans="1:41" ht="24.95" customHeight="1" x14ac:dyDescent="0.15">
      <c r="A14" s="1">
        <v>11</v>
      </c>
      <c r="B14" s="2" t="s">
        <v>41</v>
      </c>
      <c r="C14" s="9">
        <f t="shared" si="0"/>
        <v>29.094000000000001</v>
      </c>
      <c r="D14" s="9">
        <v>1.6319999999999999</v>
      </c>
      <c r="E14" s="9">
        <f>1+0.33</f>
        <v>1.33</v>
      </c>
      <c r="F14" s="11">
        <v>0.5</v>
      </c>
      <c r="G14" s="12"/>
      <c r="H14" s="12"/>
      <c r="I14" s="12"/>
      <c r="J14" s="9"/>
      <c r="K14" s="9"/>
      <c r="L14" s="11">
        <v>6.8</v>
      </c>
      <c r="M14" s="12"/>
      <c r="N14" s="9"/>
      <c r="O14" s="11">
        <v>6.8</v>
      </c>
      <c r="P14" s="9">
        <v>2.95</v>
      </c>
      <c r="Q14" s="12"/>
      <c r="R14" s="9">
        <v>1.95</v>
      </c>
      <c r="S14" s="9"/>
      <c r="T14" s="9"/>
      <c r="U14" s="11"/>
      <c r="V14" s="9"/>
      <c r="W14" s="9"/>
      <c r="X14" s="9"/>
      <c r="Y14" s="9"/>
      <c r="Z14" s="9"/>
      <c r="AA14" s="9"/>
      <c r="AB14" s="9"/>
      <c r="AC14" s="9"/>
      <c r="AD14" s="11"/>
      <c r="AE14" s="12"/>
      <c r="AF14" s="9"/>
      <c r="AG14" s="12"/>
      <c r="AH14" s="9"/>
      <c r="AI14" s="10">
        <v>7.1319999999999997</v>
      </c>
      <c r="AJ14" s="12"/>
      <c r="AK14" s="12"/>
      <c r="AL14" s="9"/>
      <c r="AM14" s="9"/>
      <c r="AN14" s="12"/>
    </row>
    <row r="15" spans="1:41" ht="24.95" customHeight="1" x14ac:dyDescent="0.15">
      <c r="A15" s="1">
        <v>12</v>
      </c>
      <c r="B15" s="2" t="s">
        <v>42</v>
      </c>
      <c r="C15" s="9">
        <f t="shared" si="0"/>
        <v>26.07</v>
      </c>
      <c r="D15" s="9">
        <v>1.5840000000000001</v>
      </c>
      <c r="E15" s="9">
        <f>1+0.31</f>
        <v>1.31</v>
      </c>
      <c r="F15" s="11">
        <v>0.5</v>
      </c>
      <c r="G15" s="12"/>
      <c r="H15" s="12"/>
      <c r="I15" s="12"/>
      <c r="J15" s="9"/>
      <c r="K15" s="9"/>
      <c r="L15" s="11">
        <v>6.6</v>
      </c>
      <c r="M15" s="12"/>
      <c r="N15" s="9"/>
      <c r="O15" s="11">
        <v>6.6</v>
      </c>
      <c r="P15" s="9">
        <v>2.65</v>
      </c>
      <c r="Q15" s="12"/>
      <c r="R15" s="9">
        <v>1.65</v>
      </c>
      <c r="S15" s="9"/>
      <c r="T15" s="9"/>
      <c r="U15" s="11"/>
      <c r="V15" s="9"/>
      <c r="W15" s="9"/>
      <c r="X15" s="9"/>
      <c r="Y15" s="9"/>
      <c r="Z15" s="9"/>
      <c r="AA15" s="9"/>
      <c r="AB15" s="9"/>
      <c r="AC15" s="9"/>
      <c r="AD15" s="11"/>
      <c r="AE15" s="12"/>
      <c r="AF15" s="9"/>
      <c r="AG15" s="12"/>
      <c r="AH15" s="9"/>
      <c r="AI15" s="10">
        <v>5.1760000000000002</v>
      </c>
      <c r="AJ15" s="12"/>
      <c r="AK15" s="12"/>
      <c r="AL15" s="9"/>
      <c r="AM15" s="9"/>
      <c r="AN15" s="12"/>
    </row>
    <row r="16" spans="1:41" ht="24.95" customHeight="1" x14ac:dyDescent="0.15">
      <c r="A16" s="1">
        <v>13</v>
      </c>
      <c r="B16" s="2" t="s">
        <v>43</v>
      </c>
      <c r="C16" s="9">
        <f t="shared" si="0"/>
        <v>86.478000000000009</v>
      </c>
      <c r="D16" s="9">
        <v>2.4</v>
      </c>
      <c r="E16" s="9">
        <f>1+0.38</f>
        <v>1.38</v>
      </c>
      <c r="F16" s="11">
        <v>2</v>
      </c>
      <c r="G16" s="12"/>
      <c r="H16" s="12"/>
      <c r="I16" s="12"/>
      <c r="J16" s="9"/>
      <c r="K16" s="9"/>
      <c r="L16" s="11">
        <v>10</v>
      </c>
      <c r="M16" s="12"/>
      <c r="N16" s="9"/>
      <c r="O16" s="11">
        <v>10</v>
      </c>
      <c r="P16" s="9">
        <v>3.05</v>
      </c>
      <c r="Q16" s="12"/>
      <c r="R16" s="9">
        <v>2.0499999999999998</v>
      </c>
      <c r="S16" s="9"/>
      <c r="T16" s="9"/>
      <c r="U16" s="11"/>
      <c r="V16" s="9"/>
      <c r="W16" s="9"/>
      <c r="X16" s="9"/>
      <c r="Y16" s="9"/>
      <c r="Z16" s="9"/>
      <c r="AA16" s="9"/>
      <c r="AB16" s="9"/>
      <c r="AC16" s="9"/>
      <c r="AD16" s="11"/>
      <c r="AE16" s="12"/>
      <c r="AF16" s="9"/>
      <c r="AG16" s="12"/>
      <c r="AH16" s="9"/>
      <c r="AI16" s="10">
        <v>10.007999999999999</v>
      </c>
      <c r="AJ16" s="12"/>
      <c r="AK16" s="12"/>
      <c r="AL16" s="9"/>
      <c r="AM16" s="9">
        <v>45.59</v>
      </c>
      <c r="AN16" s="12"/>
    </row>
    <row r="17" spans="1:40" ht="24.95" customHeight="1" x14ac:dyDescent="0.15">
      <c r="A17" s="1">
        <v>14</v>
      </c>
      <c r="B17" s="2" t="s">
        <v>44</v>
      </c>
      <c r="C17" s="9">
        <f t="shared" si="0"/>
        <v>9.3199999999999985</v>
      </c>
      <c r="D17" s="9">
        <v>0.72</v>
      </c>
      <c r="E17" s="9"/>
      <c r="F17" s="11"/>
      <c r="G17" s="12"/>
      <c r="H17" s="12"/>
      <c r="I17" s="12"/>
      <c r="J17" s="9"/>
      <c r="K17" s="9"/>
      <c r="L17" s="11">
        <v>3</v>
      </c>
      <c r="M17" s="12"/>
      <c r="N17" s="9"/>
      <c r="O17" s="11">
        <v>3</v>
      </c>
      <c r="P17" s="9">
        <v>2</v>
      </c>
      <c r="Q17" s="12"/>
      <c r="R17" s="9"/>
      <c r="S17" s="9"/>
      <c r="T17" s="9"/>
      <c r="U17" s="11"/>
      <c r="V17" s="9"/>
      <c r="W17" s="9"/>
      <c r="X17" s="9"/>
      <c r="Y17" s="9"/>
      <c r="Z17" s="9"/>
      <c r="AA17" s="9"/>
      <c r="AB17" s="9"/>
      <c r="AC17" s="9"/>
      <c r="AD17" s="11"/>
      <c r="AE17" s="12"/>
      <c r="AF17" s="9"/>
      <c r="AG17" s="12"/>
      <c r="AH17" s="9"/>
      <c r="AI17" s="10">
        <v>0.6</v>
      </c>
      <c r="AJ17" s="12"/>
      <c r="AK17" s="12"/>
      <c r="AL17" s="9"/>
      <c r="AM17" s="9"/>
      <c r="AN17" s="12"/>
    </row>
    <row r="18" spans="1:40" ht="24.95" customHeight="1" x14ac:dyDescent="0.15">
      <c r="A18" s="1">
        <v>15</v>
      </c>
      <c r="B18" s="2" t="s">
        <v>45</v>
      </c>
      <c r="C18" s="9">
        <f t="shared" si="0"/>
        <v>38.772000000000006</v>
      </c>
      <c r="D18" s="9">
        <v>0.67200000000000004</v>
      </c>
      <c r="E18" s="9"/>
      <c r="F18" s="11">
        <v>1</v>
      </c>
      <c r="G18" s="12"/>
      <c r="H18" s="12"/>
      <c r="I18" s="12"/>
      <c r="J18" s="9"/>
      <c r="K18" s="9"/>
      <c r="L18" s="11">
        <v>11.8</v>
      </c>
      <c r="M18" s="12"/>
      <c r="N18" s="9"/>
      <c r="O18" s="11">
        <v>2.8</v>
      </c>
      <c r="P18" s="9">
        <v>15</v>
      </c>
      <c r="Q18" s="12"/>
      <c r="R18" s="9">
        <v>2</v>
      </c>
      <c r="S18" s="9"/>
      <c r="T18" s="9"/>
      <c r="U18" s="11"/>
      <c r="V18" s="9"/>
      <c r="W18" s="9"/>
      <c r="X18" s="9"/>
      <c r="Y18" s="9"/>
      <c r="Z18" s="9"/>
      <c r="AA18" s="9"/>
      <c r="AB18" s="9"/>
      <c r="AC18" s="9"/>
      <c r="AD18" s="11"/>
      <c r="AE18" s="12"/>
      <c r="AF18" s="9"/>
      <c r="AG18" s="12"/>
      <c r="AH18" s="9"/>
      <c r="AI18" s="10">
        <v>5.5</v>
      </c>
      <c r="AJ18" s="12"/>
      <c r="AK18" s="12"/>
      <c r="AL18" s="9"/>
      <c r="AM18" s="9"/>
      <c r="AN18" s="12"/>
    </row>
    <row r="19" spans="1:40" ht="24.95" customHeight="1" x14ac:dyDescent="0.15">
      <c r="A19" s="1">
        <v>16</v>
      </c>
      <c r="B19" s="2" t="s">
        <v>46</v>
      </c>
      <c r="C19" s="9">
        <f t="shared" si="0"/>
        <v>7.62</v>
      </c>
      <c r="D19" s="9">
        <v>0.72</v>
      </c>
      <c r="E19" s="9"/>
      <c r="F19" s="11">
        <v>0.1</v>
      </c>
      <c r="G19" s="12"/>
      <c r="H19" s="12"/>
      <c r="I19" s="12"/>
      <c r="J19" s="9"/>
      <c r="K19" s="9"/>
      <c r="L19" s="11">
        <v>3</v>
      </c>
      <c r="M19" s="12"/>
      <c r="N19" s="9"/>
      <c r="O19" s="11">
        <v>3</v>
      </c>
      <c r="P19" s="9">
        <v>0.2</v>
      </c>
      <c r="Q19" s="12"/>
      <c r="R19" s="9"/>
      <c r="S19" s="9"/>
      <c r="T19" s="9"/>
      <c r="U19" s="11"/>
      <c r="V19" s="9"/>
      <c r="W19" s="9"/>
      <c r="X19" s="9"/>
      <c r="Y19" s="9"/>
      <c r="Z19" s="9"/>
      <c r="AA19" s="9"/>
      <c r="AB19" s="9"/>
      <c r="AC19" s="9"/>
      <c r="AD19" s="11"/>
      <c r="AE19" s="12"/>
      <c r="AF19" s="9"/>
      <c r="AG19" s="12"/>
      <c r="AH19" s="9"/>
      <c r="AI19" s="10">
        <v>0.6</v>
      </c>
      <c r="AJ19" s="12"/>
      <c r="AK19" s="12"/>
      <c r="AL19" s="9"/>
      <c r="AM19" s="9"/>
      <c r="AN19" s="12"/>
    </row>
    <row r="20" spans="1:40" ht="24.95" customHeight="1" x14ac:dyDescent="0.15">
      <c r="A20" s="1">
        <v>17</v>
      </c>
      <c r="B20" s="2" t="s">
        <v>47</v>
      </c>
      <c r="C20" s="9">
        <f t="shared" si="0"/>
        <v>111.17999999999999</v>
      </c>
      <c r="D20" s="9">
        <v>0.96</v>
      </c>
      <c r="E20" s="9">
        <v>8</v>
      </c>
      <c r="F20" s="11">
        <v>0.5</v>
      </c>
      <c r="G20" s="12"/>
      <c r="H20" s="12"/>
      <c r="I20" s="12"/>
      <c r="J20" s="9"/>
      <c r="K20" s="9"/>
      <c r="L20" s="11">
        <v>1</v>
      </c>
      <c r="M20" s="12"/>
      <c r="N20" s="9"/>
      <c r="O20" s="11">
        <v>1</v>
      </c>
      <c r="P20" s="9">
        <v>4.3</v>
      </c>
      <c r="Q20" s="12"/>
      <c r="R20" s="9">
        <v>1.03</v>
      </c>
      <c r="S20" s="9"/>
      <c r="T20" s="9"/>
      <c r="U20" s="11"/>
      <c r="V20" s="9"/>
      <c r="W20" s="9"/>
      <c r="X20" s="9"/>
      <c r="Y20" s="9"/>
      <c r="Z20" s="9"/>
      <c r="AA20" s="9"/>
      <c r="AB20" s="9"/>
      <c r="AC20" s="9"/>
      <c r="AD20" s="11"/>
      <c r="AE20" s="12"/>
      <c r="AF20" s="9"/>
      <c r="AG20" s="12"/>
      <c r="AH20" s="9"/>
      <c r="AI20" s="10">
        <v>0.4</v>
      </c>
      <c r="AJ20" s="12"/>
      <c r="AK20" s="12"/>
      <c r="AL20" s="9"/>
      <c r="AM20" s="9">
        <v>93.99</v>
      </c>
      <c r="AN20" s="12"/>
    </row>
    <row r="21" spans="1:40" ht="24.95" customHeight="1" x14ac:dyDescent="0.15">
      <c r="A21" s="1">
        <v>18</v>
      </c>
      <c r="B21" s="2" t="s">
        <v>48</v>
      </c>
      <c r="C21" s="9">
        <f t="shared" si="0"/>
        <v>316.71600000000001</v>
      </c>
      <c r="D21" s="9">
        <v>0.57599999999999996</v>
      </c>
      <c r="E21" s="9"/>
      <c r="F21" s="11">
        <v>1</v>
      </c>
      <c r="G21" s="12"/>
      <c r="H21" s="12"/>
      <c r="I21" s="12"/>
      <c r="J21" s="9"/>
      <c r="K21" s="9"/>
      <c r="L21" s="11">
        <v>17.399999999999999</v>
      </c>
      <c r="M21" s="12"/>
      <c r="N21" s="9"/>
      <c r="O21" s="11">
        <v>2.4</v>
      </c>
      <c r="P21" s="9">
        <v>10</v>
      </c>
      <c r="Q21" s="12"/>
      <c r="R21" s="9">
        <v>2</v>
      </c>
      <c r="S21" s="9"/>
      <c r="T21" s="9"/>
      <c r="U21" s="11"/>
      <c r="V21" s="9">
        <v>5.5</v>
      </c>
      <c r="W21" s="9"/>
      <c r="X21" s="9"/>
      <c r="Y21" s="9"/>
      <c r="Z21" s="9"/>
      <c r="AA21" s="9"/>
      <c r="AB21" s="9"/>
      <c r="AC21" s="9"/>
      <c r="AD21" s="11"/>
      <c r="AE21" s="12"/>
      <c r="AF21" s="9"/>
      <c r="AG21" s="12"/>
      <c r="AH21" s="9"/>
      <c r="AI21" s="10">
        <v>9.6</v>
      </c>
      <c r="AJ21" s="12"/>
      <c r="AK21" s="12"/>
      <c r="AL21" s="9"/>
      <c r="AM21" s="9">
        <v>268.24</v>
      </c>
      <c r="AN21" s="12"/>
    </row>
    <row r="22" spans="1:40" ht="24.95" customHeight="1" x14ac:dyDescent="0.15">
      <c r="A22" s="1">
        <v>19</v>
      </c>
      <c r="B22" s="2" t="s">
        <v>49</v>
      </c>
      <c r="C22" s="9">
        <f t="shared" si="0"/>
        <v>389.762</v>
      </c>
      <c r="D22" s="9">
        <v>0.91200000000000003</v>
      </c>
      <c r="E22" s="9">
        <v>1</v>
      </c>
      <c r="F22" s="11">
        <v>5.4</v>
      </c>
      <c r="G22" s="12"/>
      <c r="H22" s="12"/>
      <c r="I22" s="12"/>
      <c r="J22" s="9">
        <v>0.8</v>
      </c>
      <c r="K22" s="9"/>
      <c r="L22" s="11">
        <v>3.8</v>
      </c>
      <c r="M22" s="12"/>
      <c r="N22" s="9"/>
      <c r="O22" s="11">
        <v>345.6</v>
      </c>
      <c r="P22" s="9">
        <v>1</v>
      </c>
      <c r="Q22" s="12"/>
      <c r="R22" s="9">
        <v>31.25</v>
      </c>
      <c r="S22" s="9"/>
      <c r="T22" s="9"/>
      <c r="U22" s="11"/>
      <c r="V22" s="9"/>
      <c r="W22" s="9"/>
      <c r="X22" s="9"/>
      <c r="Y22" s="9"/>
      <c r="Z22" s="9"/>
      <c r="AA22" s="9"/>
      <c r="AB22" s="9"/>
      <c r="AC22" s="9"/>
      <c r="AD22" s="11"/>
      <c r="AE22" s="12"/>
      <c r="AF22" s="9"/>
      <c r="AG22" s="12"/>
      <c r="AH22" s="9"/>
      <c r="AI22" s="10"/>
      <c r="AJ22" s="12"/>
      <c r="AK22" s="12"/>
      <c r="AL22" s="9"/>
      <c r="AM22" s="9"/>
      <c r="AN22" s="12"/>
    </row>
    <row r="23" spans="1:40" ht="24.95" customHeight="1" x14ac:dyDescent="0.15">
      <c r="A23" s="1">
        <v>20</v>
      </c>
      <c r="B23" s="2" t="s">
        <v>50</v>
      </c>
      <c r="C23" s="9">
        <f t="shared" si="0"/>
        <v>8.2919999999999998</v>
      </c>
      <c r="D23" s="9">
        <v>0.192</v>
      </c>
      <c r="E23" s="9"/>
      <c r="F23" s="11">
        <v>6.5</v>
      </c>
      <c r="G23" s="12"/>
      <c r="H23" s="12"/>
      <c r="I23" s="12"/>
      <c r="J23" s="9"/>
      <c r="K23" s="9"/>
      <c r="L23" s="11">
        <v>0.8</v>
      </c>
      <c r="M23" s="12"/>
      <c r="N23" s="9"/>
      <c r="O23" s="11">
        <v>0.8</v>
      </c>
      <c r="P23" s="9"/>
      <c r="Q23" s="12"/>
      <c r="R23" s="9"/>
      <c r="S23" s="9"/>
      <c r="T23" s="9"/>
      <c r="U23" s="11"/>
      <c r="V23" s="9"/>
      <c r="W23" s="9"/>
      <c r="X23" s="9"/>
      <c r="Y23" s="9"/>
      <c r="Z23" s="9"/>
      <c r="AA23" s="9"/>
      <c r="AB23" s="9"/>
      <c r="AC23" s="9"/>
      <c r="AD23" s="11"/>
      <c r="AE23" s="12"/>
      <c r="AF23" s="9"/>
      <c r="AG23" s="12"/>
      <c r="AH23" s="9"/>
      <c r="AI23" s="10"/>
      <c r="AJ23" s="12"/>
      <c r="AK23" s="12"/>
      <c r="AL23" s="9"/>
      <c r="AM23" s="9"/>
      <c r="AN23" s="12"/>
    </row>
    <row r="24" spans="1:40" ht="24.95" customHeight="1" x14ac:dyDescent="0.15">
      <c r="A24" s="1">
        <v>21</v>
      </c>
      <c r="B24" s="2" t="s">
        <v>51</v>
      </c>
      <c r="C24" s="9">
        <f t="shared" si="0"/>
        <v>120.41399999999999</v>
      </c>
      <c r="D24" s="9">
        <v>0.14399999999999999</v>
      </c>
      <c r="E24" s="9"/>
      <c r="F24" s="11"/>
      <c r="G24" s="12"/>
      <c r="H24" s="12"/>
      <c r="I24" s="12"/>
      <c r="J24" s="9"/>
      <c r="K24" s="9"/>
      <c r="L24" s="11">
        <v>0.6</v>
      </c>
      <c r="M24" s="12"/>
      <c r="N24" s="9"/>
      <c r="O24" s="11">
        <v>0.6</v>
      </c>
      <c r="P24" s="9"/>
      <c r="Q24" s="12"/>
      <c r="R24" s="9"/>
      <c r="S24" s="9">
        <v>119.07</v>
      </c>
      <c r="T24" s="9"/>
      <c r="U24" s="11"/>
      <c r="V24" s="9"/>
      <c r="W24" s="9"/>
      <c r="X24" s="9"/>
      <c r="Y24" s="9"/>
      <c r="Z24" s="9"/>
      <c r="AA24" s="9"/>
      <c r="AB24" s="9"/>
      <c r="AC24" s="9"/>
      <c r="AD24" s="11"/>
      <c r="AE24" s="12"/>
      <c r="AF24" s="9"/>
      <c r="AG24" s="12"/>
      <c r="AH24" s="9"/>
      <c r="AI24" s="10"/>
      <c r="AJ24" s="12"/>
      <c r="AK24" s="12"/>
      <c r="AL24" s="9"/>
      <c r="AM24" s="9"/>
      <c r="AN24" s="12"/>
    </row>
    <row r="25" spans="1:40" ht="24.95" customHeight="1" x14ac:dyDescent="0.15">
      <c r="A25" s="1">
        <v>22</v>
      </c>
      <c r="B25" s="2" t="s">
        <v>52</v>
      </c>
      <c r="C25" s="9">
        <f t="shared" si="0"/>
        <v>1409.1399999999996</v>
      </c>
      <c r="D25" s="9">
        <v>1.44</v>
      </c>
      <c r="E25" s="9"/>
      <c r="F25" s="11">
        <v>2</v>
      </c>
      <c r="G25" s="12"/>
      <c r="H25" s="12"/>
      <c r="I25" s="12">
        <v>390</v>
      </c>
      <c r="J25" s="9">
        <v>27.23</v>
      </c>
      <c r="K25" s="9">
        <v>472.39</v>
      </c>
      <c r="L25" s="11">
        <v>6</v>
      </c>
      <c r="M25" s="12"/>
      <c r="N25" s="9">
        <v>114.05</v>
      </c>
      <c r="O25" s="11">
        <v>6</v>
      </c>
      <c r="P25" s="9">
        <v>21.33</v>
      </c>
      <c r="Q25" s="12"/>
      <c r="R25" s="9">
        <v>65</v>
      </c>
      <c r="S25" s="9"/>
      <c r="T25" s="9"/>
      <c r="U25" s="11"/>
      <c r="V25" s="9">
        <v>242.6</v>
      </c>
      <c r="W25" s="9"/>
      <c r="X25" s="9"/>
      <c r="Y25" s="9"/>
      <c r="Z25" s="9"/>
      <c r="AA25" s="9"/>
      <c r="AB25" s="9"/>
      <c r="AC25" s="9"/>
      <c r="AD25" s="11"/>
      <c r="AE25" s="12"/>
      <c r="AF25" s="9"/>
      <c r="AG25" s="12"/>
      <c r="AH25" s="9"/>
      <c r="AI25" s="10"/>
      <c r="AJ25" s="12"/>
      <c r="AK25" s="12"/>
      <c r="AL25" s="9"/>
      <c r="AM25" s="9">
        <v>61.1</v>
      </c>
      <c r="AN25" s="12"/>
    </row>
    <row r="26" spans="1:40" ht="24.95" customHeight="1" x14ac:dyDescent="0.15">
      <c r="A26" s="1">
        <v>23</v>
      </c>
      <c r="B26" s="3" t="s">
        <v>53</v>
      </c>
      <c r="C26" s="9">
        <f t="shared" si="0"/>
        <v>192.4</v>
      </c>
      <c r="D26" s="9">
        <v>20</v>
      </c>
      <c r="E26" s="9"/>
      <c r="F26" s="11">
        <v>42.2</v>
      </c>
      <c r="G26" s="12">
        <v>10</v>
      </c>
      <c r="H26" s="12"/>
      <c r="I26" s="12"/>
      <c r="J26" s="9">
        <v>0.4</v>
      </c>
      <c r="K26" s="9"/>
      <c r="L26" s="11">
        <v>2.2000000000000002</v>
      </c>
      <c r="M26" s="12"/>
      <c r="N26" s="9"/>
      <c r="O26" s="11">
        <v>30</v>
      </c>
      <c r="P26" s="9">
        <v>10</v>
      </c>
      <c r="Q26" s="12">
        <v>11</v>
      </c>
      <c r="R26" s="9">
        <v>40</v>
      </c>
      <c r="S26" s="9"/>
      <c r="T26" s="9"/>
      <c r="U26" s="11">
        <v>3.6</v>
      </c>
      <c r="V26" s="9"/>
      <c r="W26" s="9"/>
      <c r="X26" s="9"/>
      <c r="Y26" s="9"/>
      <c r="Z26" s="9"/>
      <c r="AA26" s="9"/>
      <c r="AB26" s="9"/>
      <c r="AC26" s="9"/>
      <c r="AD26" s="11"/>
      <c r="AE26" s="12"/>
      <c r="AF26" s="9"/>
      <c r="AG26" s="12"/>
      <c r="AH26" s="9"/>
      <c r="AI26" s="10">
        <v>3</v>
      </c>
      <c r="AJ26" s="12"/>
      <c r="AK26" s="12"/>
      <c r="AL26" s="9"/>
      <c r="AM26" s="9">
        <v>20</v>
      </c>
      <c r="AN26" s="12"/>
    </row>
    <row r="27" spans="1:40" ht="24.95" customHeight="1" x14ac:dyDescent="0.15">
      <c r="A27" s="1">
        <v>24</v>
      </c>
      <c r="B27" s="6" t="s">
        <v>64</v>
      </c>
      <c r="C27" s="9">
        <f t="shared" si="0"/>
        <v>1814.1799999999998</v>
      </c>
      <c r="D27" s="9">
        <f>137.35-1.69</f>
        <v>135.66</v>
      </c>
      <c r="E27" s="9"/>
      <c r="F27" s="11"/>
      <c r="G27" s="12"/>
      <c r="H27" s="12"/>
      <c r="I27" s="12"/>
      <c r="J27" s="9"/>
      <c r="K27" s="9"/>
      <c r="L27" s="11">
        <v>2.6</v>
      </c>
      <c r="M27" s="12"/>
      <c r="N27" s="9"/>
      <c r="O27" s="11">
        <v>2.6</v>
      </c>
      <c r="P27" s="9">
        <v>4.49</v>
      </c>
      <c r="Q27" s="12"/>
      <c r="R27" s="9"/>
      <c r="S27" s="9"/>
      <c r="T27" s="9"/>
      <c r="U27" s="11">
        <v>69</v>
      </c>
      <c r="V27" s="9">
        <f>66.67-61.88+4.8</f>
        <v>9.59</v>
      </c>
      <c r="W27" s="9"/>
      <c r="X27" s="9">
        <v>662.4</v>
      </c>
      <c r="Y27" s="9"/>
      <c r="Z27" s="9"/>
      <c r="AA27" s="9"/>
      <c r="AB27" s="9"/>
      <c r="AC27" s="9"/>
      <c r="AD27" s="11"/>
      <c r="AE27" s="12"/>
      <c r="AF27" s="9"/>
      <c r="AG27" s="12"/>
      <c r="AH27" s="9"/>
      <c r="AI27" s="9"/>
      <c r="AJ27" s="12"/>
      <c r="AK27" s="12"/>
      <c r="AL27" s="9"/>
      <c r="AM27" s="9">
        <f>268.04+230.8-20-1</f>
        <v>477.84000000000003</v>
      </c>
      <c r="AN27" s="12">
        <v>450</v>
      </c>
    </row>
    <row r="28" spans="1:40" ht="24.95" customHeight="1" x14ac:dyDescent="0.15">
      <c r="A28" s="1">
        <v>25</v>
      </c>
      <c r="B28" s="2" t="s">
        <v>3</v>
      </c>
      <c r="C28" s="9">
        <f t="shared" si="0"/>
        <v>16556.580000000002</v>
      </c>
      <c r="D28" s="9">
        <f>SUM(D4:D27)</f>
        <v>175.86799999999999</v>
      </c>
      <c r="E28" s="9">
        <f t="shared" ref="E28:AN28" si="1">SUM(E4:E27)</f>
        <v>41.69</v>
      </c>
      <c r="F28" s="11">
        <f t="shared" si="1"/>
        <v>107</v>
      </c>
      <c r="G28" s="12">
        <f t="shared" si="1"/>
        <v>10</v>
      </c>
      <c r="H28" s="12">
        <f>SUM(H4:H27)</f>
        <v>3</v>
      </c>
      <c r="I28" s="12">
        <f t="shared" si="1"/>
        <v>390</v>
      </c>
      <c r="J28" s="9">
        <f t="shared" si="1"/>
        <v>100.4</v>
      </c>
      <c r="K28" s="9">
        <f t="shared" si="1"/>
        <v>472.39</v>
      </c>
      <c r="L28" s="11">
        <f t="shared" si="1"/>
        <v>109.99999999999999</v>
      </c>
      <c r="M28" s="12">
        <f t="shared" si="1"/>
        <v>60</v>
      </c>
      <c r="N28" s="9">
        <f t="shared" si="1"/>
        <v>114.05</v>
      </c>
      <c r="O28" s="11">
        <f t="shared" si="1"/>
        <v>455.60000000000008</v>
      </c>
      <c r="P28" s="9">
        <f t="shared" si="1"/>
        <v>106.03999999999999</v>
      </c>
      <c r="Q28" s="12">
        <f t="shared" si="1"/>
        <v>292</v>
      </c>
      <c r="R28" s="9">
        <f t="shared" si="1"/>
        <v>271.88</v>
      </c>
      <c r="S28" s="9">
        <f t="shared" si="1"/>
        <v>119.07</v>
      </c>
      <c r="T28" s="9">
        <f t="shared" si="1"/>
        <v>68.38</v>
      </c>
      <c r="U28" s="11">
        <f t="shared" si="1"/>
        <v>132.6</v>
      </c>
      <c r="V28" s="9">
        <f t="shared" si="1"/>
        <v>325.98999999999995</v>
      </c>
      <c r="W28" s="9">
        <f t="shared" si="1"/>
        <v>1727.17</v>
      </c>
      <c r="X28" s="9">
        <f t="shared" si="1"/>
        <v>2512.4</v>
      </c>
      <c r="Y28" s="9">
        <f t="shared" si="1"/>
        <v>1046.95</v>
      </c>
      <c r="Z28" s="9">
        <f t="shared" si="1"/>
        <v>2572.5700000000002</v>
      </c>
      <c r="AA28" s="9">
        <f t="shared" si="1"/>
        <v>534.74</v>
      </c>
      <c r="AB28" s="9">
        <f t="shared" si="1"/>
        <v>241.68</v>
      </c>
      <c r="AC28" s="9">
        <f t="shared" si="1"/>
        <v>288.52</v>
      </c>
      <c r="AD28" s="11">
        <f t="shared" si="1"/>
        <v>129.69999999999999</v>
      </c>
      <c r="AE28" s="12">
        <f t="shared" si="1"/>
        <v>770</v>
      </c>
      <c r="AF28" s="9">
        <f t="shared" si="1"/>
        <v>140.75</v>
      </c>
      <c r="AG28" s="12">
        <f t="shared" si="1"/>
        <v>132</v>
      </c>
      <c r="AH28" s="9">
        <f t="shared" si="1"/>
        <v>1.02</v>
      </c>
      <c r="AI28" s="9">
        <f t="shared" si="1"/>
        <v>1540.1719999999998</v>
      </c>
      <c r="AJ28" s="12">
        <f t="shared" si="1"/>
        <v>72</v>
      </c>
      <c r="AK28" s="12">
        <f t="shared" si="1"/>
        <v>29</v>
      </c>
      <c r="AL28" s="9">
        <f t="shared" si="1"/>
        <v>9.19</v>
      </c>
      <c r="AM28" s="9">
        <f t="shared" si="1"/>
        <v>1002.7600000000001</v>
      </c>
      <c r="AN28" s="12">
        <f t="shared" si="1"/>
        <v>450</v>
      </c>
    </row>
    <row r="30" spans="1:40" x14ac:dyDescent="0.15">
      <c r="C30" t="s">
        <v>63</v>
      </c>
    </row>
  </sheetData>
  <protectedRanges>
    <protectedRange password="CC3D" sqref="W6:X6 AJ11:AN26 E11:K27 P11:AH26 M11:N27 P27:AN27 C4:C28" name="区域1"/>
    <protectedRange password="CC3D" sqref="B17:B19" name="区域1_1"/>
    <protectedRange password="CC3D" sqref="L4:L27" name="区域4"/>
    <protectedRange password="CC3D" sqref="D4:K4 M4:M10 E5:K10 D5:D28 E28:AN28" name="区域1_3"/>
  </protectedRanges>
  <mergeCells count="4">
    <mergeCell ref="A1:AN1"/>
    <mergeCell ref="A2:E2"/>
    <mergeCell ref="Q2:V2"/>
    <mergeCell ref="AI2:AN2"/>
  </mergeCells>
  <phoneticPr fontId="1" type="noConversion"/>
  <pageMargins left="0.7" right="0.7" top="0.75" bottom="0.75" header="0.3" footer="0.3"/>
  <pageSetup paperSize="8" scale="78" orientation="landscape" horizontalDpi="200" verticalDpi="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2022-04-13T02:23:05Z</dcterms:modified>
</cp:coreProperties>
</file>